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F577" lockStructure="1"/>
  <bookViews>
    <workbookView showHorizontalScroll="0" showVerticalScroll="0" xWindow="0" yWindow="0" windowWidth="16710" windowHeight="10125" activeTab="3"/>
  </bookViews>
  <sheets>
    <sheet name="Start" sheetId="4" r:id="rId1"/>
    <sheet name="Gesamtkosten" sheetId="1" r:id="rId2"/>
    <sheet name="KoRe-Tableau" sheetId="2" r:id="rId3"/>
    <sheet name="Umsatzkosten" sheetId="3" r:id="rId4"/>
  </sheets>
  <definedNames>
    <definedName name="_xlnm.Print_Area" localSheetId="1">Gesamtkosten!$A$1:$E$23</definedName>
    <definedName name="_xlnm.Print_Area" localSheetId="2">'KoRe-Tableau'!$A$1:$G$24</definedName>
    <definedName name="_xlnm.Print_Area" localSheetId="0">Start!$A$1:$H$17</definedName>
    <definedName name="_xlnm.Print_Area" localSheetId="3">Umsatzkosten!$A$1:$E$23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2" l="1"/>
  <c r="F13" i="2"/>
  <c r="F11" i="2"/>
  <c r="F9" i="2"/>
  <c r="B23" i="2"/>
  <c r="E4" i="2" l="1"/>
  <c r="B4" i="2"/>
  <c r="E4" i="3"/>
  <c r="B4" i="3"/>
  <c r="E15" i="1" l="1"/>
  <c r="E17" i="2"/>
  <c r="E16" i="2"/>
  <c r="E20" i="3"/>
  <c r="B20" i="3" s="1"/>
  <c r="E19" i="3"/>
  <c r="E17" i="3"/>
  <c r="E15" i="3"/>
  <c r="E12" i="3"/>
  <c r="E7" i="3"/>
  <c r="C17" i="2"/>
  <c r="B31" i="2" s="1"/>
  <c r="C16" i="2"/>
  <c r="C21" i="2" s="1"/>
  <c r="D16" i="2"/>
  <c r="E11" i="3" s="1"/>
  <c r="F16" i="2"/>
  <c r="D17" i="2"/>
  <c r="F17" i="2"/>
  <c r="B17" i="2"/>
  <c r="B29" i="2" s="1"/>
  <c r="B30" i="2" s="1"/>
  <c r="B16" i="2"/>
  <c r="C20" i="2" s="1"/>
  <c r="A15" i="2"/>
  <c r="G14" i="2" s="1"/>
  <c r="A13" i="2"/>
  <c r="G12" i="2" s="1"/>
  <c r="A11" i="2"/>
  <c r="G10" i="2" s="1"/>
  <c r="A9" i="2"/>
  <c r="G8" i="2" s="1"/>
  <c r="E6" i="3"/>
  <c r="A7" i="2"/>
  <c r="B21" i="1"/>
  <c r="E13" i="3" l="1"/>
  <c r="B32" i="2"/>
  <c r="B22" i="2" s="1"/>
  <c r="B24" i="2" s="1"/>
  <c r="E10" i="3"/>
  <c r="A17" i="2"/>
  <c r="G16" i="2" s="1"/>
  <c r="E17" i="1"/>
  <c r="C24" i="2" l="1"/>
  <c r="E8" i="3"/>
  <c r="E9" i="3" s="1"/>
  <c r="E14" i="3" s="1"/>
  <c r="E16" i="3" s="1"/>
  <c r="E18" i="3" s="1"/>
  <c r="B18" i="3" s="1"/>
  <c r="E19" i="1"/>
  <c r="E21" i="3" l="1"/>
  <c r="B21" i="3" s="1"/>
  <c r="B19" i="1"/>
  <c r="E22" i="1"/>
  <c r="B22" i="1" s="1"/>
  <c r="E22" i="3" l="1"/>
</calcChain>
</file>

<file path=xl/comments1.xml><?xml version="1.0" encoding="utf-8"?>
<comments xmlns="http://schemas.openxmlformats.org/spreadsheetml/2006/main">
  <authors>
    <author>Chef</author>
  </authors>
  <commentList>
    <comment ref="B19" authorId="0">
      <text>
        <r>
          <rPr>
            <b/>
            <sz val="9"/>
            <color indexed="81"/>
            <rFont val="Segoe UI"/>
            <family val="2"/>
          </rPr>
          <t>PR:</t>
        </r>
        <r>
          <rPr>
            <sz val="9"/>
            <color indexed="81"/>
            <rFont val="Segoe UI"/>
            <family val="2"/>
          </rPr>
          <t xml:space="preserve">
Falls nicht bekannt :
bei Mat-EK und FT-EK jeweils Null  und bei Gesamtwert Vorjahr den Wert BVÄ mit umgekehrten Vorzeichen eingeben !</t>
        </r>
      </text>
    </comment>
  </commentList>
</comments>
</file>

<file path=xl/sharedStrings.xml><?xml version="1.0" encoding="utf-8"?>
<sst xmlns="http://schemas.openxmlformats.org/spreadsheetml/2006/main" count="108" uniqueCount="81">
  <si>
    <t>1.</t>
  </si>
  <si>
    <t>Umsatzerlöse</t>
  </si>
  <si>
    <t>2.</t>
  </si>
  <si>
    <t>3.</t>
  </si>
  <si>
    <t>4.</t>
  </si>
  <si>
    <t>sonstige betriebliche Erträge</t>
  </si>
  <si>
    <t>5.</t>
  </si>
  <si>
    <t>6.</t>
  </si>
  <si>
    <t>Personalaufwand</t>
  </si>
  <si>
    <t>7.</t>
  </si>
  <si>
    <t>Abschreibungen</t>
  </si>
  <si>
    <t>8.</t>
  </si>
  <si>
    <t>9.</t>
  </si>
  <si>
    <t>Zwischensumme aus Z 1 bis 8 (Betriebserfolg)</t>
  </si>
  <si>
    <t>Ergebnis vor Steuern</t>
  </si>
  <si>
    <t>15.</t>
  </si>
  <si>
    <t>16.</t>
  </si>
  <si>
    <t>17.</t>
  </si>
  <si>
    <t>18.</t>
  </si>
  <si>
    <t>21.</t>
  </si>
  <si>
    <t>22-24.</t>
  </si>
  <si>
    <t>25.</t>
  </si>
  <si>
    <t>26.</t>
  </si>
  <si>
    <t>in Tsd €</t>
  </si>
  <si>
    <t>sonstige betriebliche Aufwendungen:</t>
  </si>
  <si>
    <t>Aufwand Material/ Herstellungsleistungen</t>
  </si>
  <si>
    <r>
      <rPr>
        <sz val="10"/>
        <color theme="1"/>
        <rFont val="calibri"/>
        <family val="2"/>
      </rPr>
      <t xml:space="preserve">± </t>
    </r>
    <r>
      <rPr>
        <sz val="10"/>
        <color theme="1"/>
        <rFont val="Calibri"/>
        <family val="2"/>
        <scheme val="minor"/>
      </rPr>
      <t>Steuern vom Einkommen und Ertrag</t>
    </r>
  </si>
  <si>
    <t>± Veränderungen Rücklagen</t>
  </si>
  <si>
    <t>± Finanzergebnis (Z. 10-15)</t>
  </si>
  <si>
    <t>± Bestandsveränderungen Vorräte</t>
  </si>
  <si>
    <t>Kostenart -  Hauptkostenstellen</t>
  </si>
  <si>
    <t>Material</t>
  </si>
  <si>
    <t>Fertigung</t>
  </si>
  <si>
    <t>Verwaltung</t>
  </si>
  <si>
    <t>Vertrieb</t>
  </si>
  <si>
    <t>5. Materialaufwand</t>
  </si>
  <si>
    <t>6. Personalaufwand</t>
  </si>
  <si>
    <t>7. Abschreibungen</t>
  </si>
  <si>
    <t>8. sonstiger Aufwand</t>
  </si>
  <si>
    <t>Summe Zi. 5-8</t>
  </si>
  <si>
    <t>Aufwandsart GesKo</t>
  </si>
  <si>
    <t>MGK Zuschlage</t>
  </si>
  <si>
    <t>FGK Zuschlag</t>
  </si>
  <si>
    <t>MaterialGK:</t>
  </si>
  <si>
    <t>FertigungsGK</t>
  </si>
  <si>
    <t>Gesamtwert Vorjahr</t>
  </si>
  <si>
    <t>Summe Fertigungs-EK</t>
  </si>
  <si>
    <t>Summe Material-EK</t>
  </si>
  <si>
    <t>Summe Herstellkosten</t>
  </si>
  <si>
    <t>von Gesamtjahr</t>
  </si>
  <si>
    <t>Veränderung</t>
  </si>
  <si>
    <t>Herstellungskosten der erbrachten Leistung</t>
  </si>
  <si>
    <t>Bruttoergebnis vom Umsatz</t>
  </si>
  <si>
    <t>Vertriebskosten</t>
  </si>
  <si>
    <t>allgemeine Verwaltungskosten</t>
  </si>
  <si>
    <t>± Finanzergebnis (Z. 9-14)</t>
  </si>
  <si>
    <t>20.</t>
  </si>
  <si>
    <t>21-23</t>
  </si>
  <si>
    <t>24.</t>
  </si>
  <si>
    <t>Sonstiges</t>
  </si>
  <si>
    <t>Bewertung unfertige/fertige Erzeugnisse :</t>
  </si>
  <si>
    <t>Umrechnung Gesamtkosten - Umsatzkostenverfahren</t>
  </si>
  <si>
    <t>Download-Vorlagen Runa KG</t>
  </si>
  <si>
    <t>Disclaimer:</t>
  </si>
  <si>
    <t>Herzlich Willkommen im Downloadbereich der Runa KG ! Bitte lesen Sie den folgenden Text vor der erstmaligen Nutzung diese Arbeitsmappe durch und erteilen Sie Ihre Zustimmung durch Anklicken auf der Schaltfläche "Ich stimme zu". Diese Arbeitsmappe wendet sich ausdrücklich an Personen beiderlei Geschlechts,  im Folgenden werden nur aus Gründen der besseren Lesbarkeit neutrale Ausdrücke verwendet !</t>
  </si>
  <si>
    <t>Durch Ihre Zustimmung werden die funktionellen Bereiche der Arbeitsmappe mittels VBA-Code /"Makro" freigeschaltet. Sie müssen je nach Einstellung auf ihrem Rechner gesondert die Freigabe dazu erteilen. Die Runa KG garantiert, eine "vertrauenswürdige Quelle" zu sein und bei unverändertem Code keinerlei Funktionalität zu verwenden, die irgendwelche Daten ihres Rechners außerhalb dieser Arbeitsmappe verarbeitet oder extern versendet.</t>
  </si>
  <si>
    <t xml:space="preserve">Diese und andere Vorlagen auf der Homepage der Runa KG werden zum freien Download angeboten und dürfen sowohl im privaten als auch beruflichen Zweck des Users bzw. seines Unternehmens genutzt werden. Sie ist zumindest ab Version MS Excel 2010 lauffähig und hinsichtlich ihrer Funktionalität mit bestem Wissen und Gewissen erstellt. Für allfällige Fehler, Irrtümer, sonstigen unerwünschten Ergebnissen oder Mißbrauch übernimmt  die Runa KG und Mag. Peter Runa KEINERLEI HAFTUNG ! </t>
  </si>
  <si>
    <t>Diese Arbeitsmappe ist gegen Veränderung und Eingriffen in die Funktionalität mit einem Passwort geschützt. Jeglicher Versuch, diesen Schutz zu umgehen, zu löschen oder Veränderung der Funktionalität / Reverse engineering ist untersagt und kann geahndet werden. Ebenso ist die unbefugte Weitergabe der Arbeitsmappe sowie die Nutzung über den zugesagten Zweck hinaus untersagt, insbesondere ist jegliche kommerzielle Nutzung daraus untersagt. Das Copyright liegt alleine bei Runa KG / Mag. Peter Runa. Wir behalten uns das Recht vor, Arbeitsmappen ohne weitere Angabe von Gründen aus dem Downloadbereich zu entfernen und/oder neue hinzuzufügen !</t>
  </si>
  <si>
    <t>Der Gratis-Download steht jedem Besucher der Homepage der Runa KG frei und ist an keine weiteren Voraussetzungen gebunden. Wir freuen uns aber über ein Dankeschön in Form einer Nachricht mit einem persönlichen Feedback an office@runa.at. Vor allem bei User, die noch keine Kunden der Runa KG sind und/oder noch nicht in der Kontaktliste für Informationen der Runa KG vermerkt sind, freuen wir uns über die Übermittlung einer Kontaktadresse und Zustimmung für die Aufnahme in die Nachrichtenliste der Runa KG !</t>
  </si>
  <si>
    <t>Zur Arbeitsmappe "Umrechnung Gesamtkosten - Umsatzkostenverfahren" :</t>
  </si>
  <si>
    <t>Diese Arbeitsmappe dient der Umrechnung der (Eckdaten der) Gewinn- und Verlustrechnung gemäß § 231(2) - Gesamtkostenverfahren - in die Darstellung gemäß § 231(3) - Umsatzkostenverfahren. Im Tabellenblatt "Gesamtkosten" sind die Werte gemäß der GuV einzugeben; die Skalierung der Einheit ist frei wählbar, das Format ist mit einer Nachkommastelle fixiert.</t>
  </si>
  <si>
    <t>Im Tabellenblatt "Umsatzkosten" wird die GuV gemäß Umsatzkostenverfahren angeziegt. Dieses unterscheidet sich gegenüber dem Gesamtkostenverfahren nur in den Posten der Betriebsergebnisses, daher sind die Posten darunter gleich der Gesamtkosten-Darstellung.</t>
  </si>
  <si>
    <t>Firma:</t>
  </si>
  <si>
    <t>Mustermann GmbH</t>
  </si>
  <si>
    <t>WJ per :</t>
  </si>
  <si>
    <t>Umrechnung Umsatzkostenverfahren</t>
  </si>
  <si>
    <t>Umsatzkosten - Verfahren § 231 (3)</t>
  </si>
  <si>
    <t>Gesamtkosten - Verfahren § 231 (2)</t>
  </si>
  <si>
    <t>Zwischensumme aus Z 1 bis 7 (Betriebserfolg)</t>
  </si>
  <si>
    <t>aktivierte Eigenleistungen</t>
  </si>
  <si>
    <t>Im Tabellenblatt "KoRe-Tableau" sind die Aufwands-Werte gemäß den Daten aus der Kostenrechnung auf die Hauptkostenstellen aufzuteilen, wobei in manchen Bereichen zwischen Einzelkosten (EK) und Gemeinkosten (GK) zu unterschieden ist. Die summierte Bewertung der aktuellen Herstellkosten UFEZ / FEZ kann nach Maßgabe der Einzelkosten errechnet werden, alternativ ist bei "Gesamtwert Vorjahr" die BVÄ mit umgekehrten Vorzeichen einzugeben.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</si>
</sst>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 &quot;(EK)&quot;"/>
    <numFmt numFmtId="167" formatCode="#,##0.0\ &quot;(GK)&quot;"/>
    <numFmt numFmtId="168" formatCode="0.0%"/>
    <numFmt numFmtId="169" formatCode="#,##0.0\ &quot;(HeKo)&quot;"/>
    <numFmt numFmtId="170" formatCode="0.000"/>
    <numFmt numFmtId="171" formatCode="mmm/\ yyyy"/>
  </numFmts>
  <fonts count="22" x14ac:knownFonts="1">
    <font>
      <sz val="10"/>
      <color theme="1"/>
      <name val="calibri"/>
      <family val="2"/>
    </font>
    <font>
      <b/>
      <sz val="10"/>
      <color theme="1"/>
      <name val="calibri"/>
      <family val="2"/>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sz val="8"/>
      <color theme="1"/>
      <name val="Calibri"/>
      <family val="2"/>
      <scheme val="minor"/>
    </font>
    <font>
      <sz val="8"/>
      <color theme="8" tint="-0.249977111117893"/>
      <name val="Calibri"/>
      <family val="2"/>
      <scheme val="minor"/>
    </font>
    <font>
      <i/>
      <sz val="8"/>
      <color rgb="FF0000FF"/>
      <name val="Calibri"/>
      <family val="2"/>
      <scheme val="minor"/>
    </font>
    <font>
      <sz val="8"/>
      <color rgb="FF0000FF"/>
      <name val="Calibri"/>
      <family val="2"/>
      <scheme val="minor"/>
    </font>
    <font>
      <b/>
      <i/>
      <sz val="8"/>
      <color rgb="FF0000FF"/>
      <name val="Calibri"/>
      <family val="2"/>
      <scheme val="minor"/>
    </font>
    <font>
      <i/>
      <sz val="9"/>
      <color rgb="FF0000FF"/>
      <name val="Calibri"/>
      <family val="2"/>
      <scheme val="minor"/>
    </font>
    <font>
      <i/>
      <sz val="9"/>
      <color rgb="FF0000FF"/>
      <name val="Calibri"/>
      <family val="2"/>
    </font>
    <font>
      <sz val="9"/>
      <color theme="1"/>
      <name val="calibri"/>
      <family val="2"/>
    </font>
    <font>
      <sz val="8"/>
      <color theme="1"/>
      <name val="calibri"/>
      <family val="2"/>
    </font>
    <font>
      <i/>
      <sz val="8"/>
      <color rgb="FF0000FF"/>
      <name val="calibri"/>
      <family val="2"/>
    </font>
    <font>
      <i/>
      <sz val="10"/>
      <color rgb="FF0000FF"/>
      <name val="Calibri"/>
      <family val="2"/>
      <scheme val="minor"/>
    </font>
    <font>
      <sz val="9"/>
      <color indexed="81"/>
      <name val="Segoe UI"/>
      <family val="2"/>
    </font>
    <font>
      <b/>
      <sz val="9"/>
      <color indexed="81"/>
      <name val="Segoe UI"/>
      <family val="2"/>
    </font>
    <font>
      <b/>
      <sz val="14"/>
      <color theme="1"/>
      <name val="calibri"/>
      <family val="2"/>
    </font>
    <font>
      <b/>
      <sz val="9"/>
      <color theme="1"/>
      <name val="calibri"/>
      <family val="2"/>
    </font>
    <font>
      <b/>
      <sz val="12"/>
      <color theme="1"/>
      <name val="calibri"/>
      <family val="2"/>
    </font>
  </fonts>
  <fills count="3">
    <fill>
      <patternFill patternType="none"/>
    </fill>
    <fill>
      <patternFill patternType="gray125"/>
    </fill>
    <fill>
      <patternFill patternType="solid">
        <fgColor rgb="FFFFFFCC"/>
        <bgColor indexed="64"/>
      </patternFill>
    </fill>
  </fills>
  <borders count="43">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style="thin">
        <color indexed="64"/>
      </right>
      <top/>
      <bottom style="thin">
        <color indexed="64"/>
      </bottom>
      <diagonal/>
    </border>
  </borders>
  <cellStyleXfs count="1">
    <xf numFmtId="0" fontId="0" fillId="0" borderId="0"/>
  </cellStyleXfs>
  <cellXfs count="152">
    <xf numFmtId="0" fontId="0" fillId="0" borderId="0" xfId="0"/>
    <xf numFmtId="0" fontId="0" fillId="0" borderId="0" xfId="0" applyFont="1"/>
    <xf numFmtId="0" fontId="1" fillId="0" borderId="0" xfId="0" applyFont="1"/>
    <xf numFmtId="0" fontId="2" fillId="0" borderId="0" xfId="0" applyFont="1"/>
    <xf numFmtId="0" fontId="2" fillId="0" borderId="0" xfId="0" applyFont="1" applyFill="1" applyBorder="1"/>
    <xf numFmtId="0" fontId="3" fillId="0" borderId="0" xfId="0" applyFont="1" applyFill="1" applyBorder="1"/>
    <xf numFmtId="4" fontId="3" fillId="0" borderId="3" xfId="0" applyNumberFormat="1" applyFont="1" applyFill="1" applyBorder="1"/>
    <xf numFmtId="4" fontId="3" fillId="0" borderId="0" xfId="0" applyNumberFormat="1" applyFont="1" applyFill="1" applyBorder="1"/>
    <xf numFmtId="0" fontId="2" fillId="0" borderId="3" xfId="0" applyFont="1" applyFill="1" applyBorder="1"/>
    <xf numFmtId="0" fontId="3" fillId="0" borderId="3" xfId="0" applyFont="1" applyFill="1" applyBorder="1"/>
    <xf numFmtId="0" fontId="4" fillId="0" borderId="0" xfId="0" applyFont="1" applyFill="1" applyBorder="1"/>
    <xf numFmtId="4" fontId="4" fillId="0" borderId="0" xfId="0" applyNumberFormat="1" applyFont="1" applyFill="1" applyBorder="1"/>
    <xf numFmtId="3" fontId="2" fillId="0" borderId="0" xfId="0" applyNumberFormat="1" applyFont="1"/>
    <xf numFmtId="3" fontId="0" fillId="0" borderId="0" xfId="0" applyNumberFormat="1" applyFont="1"/>
    <xf numFmtId="3" fontId="0" fillId="0" borderId="0" xfId="0" applyNumberFormat="1"/>
    <xf numFmtId="0" fontId="4" fillId="0" borderId="5" xfId="0" applyFont="1" applyFill="1" applyBorder="1"/>
    <xf numFmtId="4" fontId="4" fillId="0" borderId="5" xfId="0" applyNumberFormat="1" applyFont="1" applyFill="1" applyBorder="1"/>
    <xf numFmtId="0" fontId="2" fillId="0" borderId="3" xfId="0" applyFont="1" applyBorder="1"/>
    <xf numFmtId="0" fontId="2" fillId="0" borderId="1" xfId="0" applyFont="1" applyFill="1" applyBorder="1" applyAlignment="1">
      <alignment horizontal="center"/>
    </xf>
    <xf numFmtId="0" fontId="3" fillId="0" borderId="1" xfId="0" applyFont="1" applyFill="1" applyBorder="1" applyAlignment="1">
      <alignment horizontal="center"/>
    </xf>
    <xf numFmtId="0" fontId="6" fillId="0" borderId="1" xfId="0" applyFont="1" applyFill="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0" borderId="3" xfId="0" applyFont="1" applyFill="1" applyBorder="1"/>
    <xf numFmtId="0" fontId="1" fillId="0" borderId="17" xfId="0" applyFont="1" applyBorder="1"/>
    <xf numFmtId="0" fontId="1" fillId="0" borderId="19" xfId="0" applyFont="1" applyBorder="1"/>
    <xf numFmtId="165" fontId="0" fillId="0" borderId="18" xfId="0" applyNumberFormat="1" applyBorder="1" applyAlignment="1">
      <alignment horizontal="center"/>
    </xf>
    <xf numFmtId="165" fontId="0" fillId="0" borderId="15" xfId="0" applyNumberFormat="1" applyBorder="1" applyAlignment="1">
      <alignment horizontal="center"/>
    </xf>
    <xf numFmtId="165" fontId="1" fillId="0" borderId="20" xfId="0" applyNumberFormat="1" applyFont="1" applyBorder="1" applyAlignment="1">
      <alignment horizontal="center"/>
    </xf>
    <xf numFmtId="166" fontId="1" fillId="0" borderId="25" xfId="0" applyNumberFormat="1" applyFont="1" applyBorder="1"/>
    <xf numFmtId="164" fontId="7" fillId="0" borderId="0" xfId="0" applyNumberFormat="1" applyFont="1" applyAlignment="1">
      <alignment horizontal="center"/>
    </xf>
    <xf numFmtId="167" fontId="1" fillId="0" borderId="23" xfId="0" applyNumberFormat="1" applyFont="1" applyBorder="1"/>
    <xf numFmtId="0" fontId="1" fillId="0" borderId="19" xfId="0" applyFont="1" applyBorder="1" applyAlignment="1">
      <alignment horizontal="center"/>
    </xf>
    <xf numFmtId="167" fontId="0" fillId="0" borderId="0" xfId="0" applyNumberFormat="1"/>
    <xf numFmtId="10" fontId="0" fillId="0" borderId="0" xfId="0" applyNumberFormat="1"/>
    <xf numFmtId="0" fontId="5" fillId="0" borderId="0" xfId="0" applyFont="1" applyFill="1" applyBorder="1"/>
    <xf numFmtId="164" fontId="8" fillId="0" borderId="16" xfId="0" applyNumberFormat="1" applyFont="1" applyBorder="1" applyAlignment="1">
      <alignment horizontal="center"/>
    </xf>
    <xf numFmtId="164" fontId="9" fillId="0" borderId="32" xfId="0" applyNumberFormat="1" applyFont="1" applyBorder="1" applyAlignment="1">
      <alignment horizontal="center"/>
    </xf>
    <xf numFmtId="164" fontId="9" fillId="0" borderId="31" xfId="0" applyNumberFormat="1" applyFont="1" applyBorder="1" applyAlignment="1">
      <alignment horizontal="center"/>
    </xf>
    <xf numFmtId="164" fontId="10" fillId="0" borderId="16" xfId="0" applyNumberFormat="1" applyFont="1" applyBorder="1" applyAlignment="1">
      <alignment horizontal="center"/>
    </xf>
    <xf numFmtId="164" fontId="9" fillId="0" borderId="22" xfId="0" applyNumberFormat="1" applyFont="1" applyBorder="1" applyAlignment="1">
      <alignment horizontal="center"/>
    </xf>
    <xf numFmtId="168" fontId="11" fillId="0" borderId="0" xfId="0" applyNumberFormat="1" applyFont="1"/>
    <xf numFmtId="168" fontId="11" fillId="0" borderId="0" xfId="0" applyNumberFormat="1" applyFont="1" applyAlignment="1">
      <alignment horizontal="right"/>
    </xf>
    <xf numFmtId="168" fontId="12" fillId="0" borderId="0" xfId="0" applyNumberFormat="1" applyFont="1" applyAlignment="1">
      <alignment horizontal="right"/>
    </xf>
    <xf numFmtId="0" fontId="0" fillId="0" borderId="0" xfId="0" applyAlignment="1">
      <alignment horizontal="right"/>
    </xf>
    <xf numFmtId="0" fontId="2" fillId="0" borderId="0" xfId="0" applyFont="1" applyAlignment="1">
      <alignment horizontal="right"/>
    </xf>
    <xf numFmtId="0" fontId="16" fillId="0" borderId="0" xfId="0" applyFont="1"/>
    <xf numFmtId="169" fontId="16" fillId="0" borderId="0" xfId="0" applyNumberFormat="1" applyFont="1"/>
    <xf numFmtId="166" fontId="0" fillId="2" borderId="25" xfId="0" applyNumberFormat="1" applyFill="1" applyBorder="1" applyProtection="1">
      <protection locked="0"/>
    </xf>
    <xf numFmtId="167" fontId="0" fillId="2" borderId="28" xfId="0" applyNumberFormat="1" applyFill="1" applyBorder="1" applyProtection="1">
      <protection locked="0"/>
    </xf>
    <xf numFmtId="167" fontId="0" fillId="2" borderId="26" xfId="0" applyNumberFormat="1" applyFill="1" applyBorder="1" applyProtection="1">
      <protection locked="0"/>
    </xf>
    <xf numFmtId="166" fontId="0" fillId="2" borderId="27" xfId="0" applyNumberFormat="1" applyFill="1" applyBorder="1" applyProtection="1">
      <protection locked="0"/>
    </xf>
    <xf numFmtId="170" fontId="15" fillId="0" borderId="0" xfId="0" applyNumberFormat="1" applyFont="1" applyAlignment="1">
      <alignment horizontal="left"/>
    </xf>
    <xf numFmtId="166" fontId="0" fillId="2" borderId="0" xfId="0" applyNumberFormat="1" applyFill="1" applyBorder="1" applyProtection="1">
      <protection locked="0"/>
    </xf>
    <xf numFmtId="0" fontId="5" fillId="0" borderId="36" xfId="0" applyFont="1" applyBorder="1"/>
    <xf numFmtId="0" fontId="2" fillId="0" borderId="37" xfId="0" applyFont="1" applyBorder="1"/>
    <xf numFmtId="0" fontId="5" fillId="2" borderId="38" xfId="0" applyFont="1" applyFill="1" applyBorder="1" applyAlignment="1" applyProtection="1">
      <alignment horizontal="center"/>
      <protection locked="0"/>
    </xf>
    <xf numFmtId="164" fontId="3" fillId="2" borderId="2" xfId="0" applyNumberFormat="1" applyFont="1" applyFill="1" applyBorder="1" applyProtection="1">
      <protection locked="0"/>
    </xf>
    <xf numFmtId="164" fontId="3" fillId="2" borderId="10" xfId="0" applyNumberFormat="1" applyFont="1" applyFill="1" applyBorder="1" applyProtection="1">
      <protection locked="0"/>
    </xf>
    <xf numFmtId="164" fontId="4" fillId="0" borderId="2" xfId="0" applyNumberFormat="1" applyFont="1" applyFill="1" applyBorder="1"/>
    <xf numFmtId="164" fontId="4" fillId="0" borderId="4" xfId="0" applyNumberFormat="1" applyFont="1" applyFill="1" applyBorder="1"/>
    <xf numFmtId="0" fontId="2" fillId="0" borderId="9" xfId="0" applyFont="1" applyBorder="1" applyAlignment="1">
      <alignment horizontal="center"/>
    </xf>
    <xf numFmtId="164" fontId="2" fillId="0" borderId="10" xfId="0" applyNumberFormat="1" applyFont="1" applyBorder="1"/>
    <xf numFmtId="166" fontId="0" fillId="2" borderId="3" xfId="0" applyNumberFormat="1" applyFill="1" applyBorder="1" applyProtection="1">
      <protection locked="0"/>
    </xf>
    <xf numFmtId="169" fontId="1" fillId="0" borderId="7" xfId="0" applyNumberFormat="1" applyFont="1" applyBorder="1"/>
    <xf numFmtId="166" fontId="0" fillId="0" borderId="25" xfId="0" applyNumberFormat="1" applyFill="1" applyBorder="1" applyProtection="1"/>
    <xf numFmtId="166" fontId="0" fillId="0" borderId="8" xfId="0" applyNumberFormat="1" applyFill="1" applyBorder="1" applyProtection="1"/>
    <xf numFmtId="166" fontId="0" fillId="0" borderId="27" xfId="0" applyNumberFormat="1" applyFill="1" applyBorder="1" applyProtection="1"/>
    <xf numFmtId="166" fontId="0" fillId="0" borderId="2" xfId="0" applyNumberFormat="1" applyFill="1" applyBorder="1" applyProtection="1"/>
    <xf numFmtId="0" fontId="0" fillId="0" borderId="0" xfId="0" applyProtection="1"/>
    <xf numFmtId="0" fontId="19" fillId="0" borderId="0" xfId="0" applyFont="1" applyProtection="1"/>
    <xf numFmtId="0" fontId="0" fillId="0" borderId="0" xfId="0" applyAlignment="1" applyProtection="1">
      <alignment vertical="center"/>
    </xf>
    <xf numFmtId="0" fontId="0" fillId="0" borderId="0" xfId="0" applyBorder="1" applyAlignment="1" applyProtection="1">
      <alignment horizontal="left" vertical="center" wrapText="1"/>
    </xf>
    <xf numFmtId="0" fontId="1" fillId="0" borderId="0" xfId="0" applyFont="1" applyAlignment="1" applyProtection="1"/>
    <xf numFmtId="0" fontId="20" fillId="0" borderId="0" xfId="0" applyFont="1" applyAlignment="1" applyProtection="1"/>
    <xf numFmtId="0" fontId="13" fillId="0" borderId="0" xfId="0" applyFont="1" applyProtection="1"/>
    <xf numFmtId="0" fontId="1" fillId="0" borderId="0" xfId="0" applyFont="1" applyProtection="1"/>
    <xf numFmtId="0" fontId="1" fillId="0" borderId="0" xfId="0" applyFont="1" applyAlignment="1" applyProtection="1">
      <alignment horizontal="center"/>
    </xf>
    <xf numFmtId="171" fontId="1" fillId="2" borderId="6" xfId="0" applyNumberFormat="1" applyFont="1" applyFill="1" applyBorder="1" applyAlignment="1" applyProtection="1">
      <alignment horizontal="center"/>
      <protection locked="0"/>
    </xf>
    <xf numFmtId="0" fontId="21" fillId="0" borderId="0" xfId="0" applyFont="1" applyProtection="1"/>
    <xf numFmtId="0" fontId="1" fillId="0" borderId="0" xfId="0" applyFont="1" applyFill="1" applyAlignment="1" applyProtection="1">
      <alignment horizontal="center"/>
    </xf>
    <xf numFmtId="171" fontId="1" fillId="0" borderId="6" xfId="0" applyNumberFormat="1" applyFont="1" applyFill="1" applyBorder="1" applyAlignment="1" applyProtection="1">
      <alignment horizontal="center"/>
    </xf>
    <xf numFmtId="0" fontId="5" fillId="0" borderId="36" xfId="0" applyFont="1" applyBorder="1" applyProtection="1"/>
    <xf numFmtId="0" fontId="2" fillId="0" borderId="37" xfId="0" applyFont="1" applyBorder="1" applyProtection="1"/>
    <xf numFmtId="0" fontId="5" fillId="0" borderId="38" xfId="0" applyFont="1" applyBorder="1" applyAlignment="1" applyProtection="1">
      <alignment horizontal="center"/>
    </xf>
    <xf numFmtId="0" fontId="2" fillId="0" borderId="0" xfId="0" applyFont="1" applyProtection="1"/>
    <xf numFmtId="0" fontId="2" fillId="0" borderId="1" xfId="0" applyFont="1" applyFill="1" applyBorder="1" applyAlignment="1" applyProtection="1">
      <alignment horizontal="center"/>
    </xf>
    <xf numFmtId="0" fontId="2" fillId="0" borderId="0" xfId="0" applyFont="1" applyFill="1" applyBorder="1" applyProtection="1"/>
    <xf numFmtId="0" fontId="3" fillId="0" borderId="0" xfId="0" applyFont="1" applyFill="1" applyBorder="1" applyProtection="1"/>
    <xf numFmtId="164" fontId="3" fillId="0" borderId="2" xfId="0" applyNumberFormat="1" applyFont="1" applyFill="1" applyBorder="1" applyProtection="1"/>
    <xf numFmtId="0" fontId="3" fillId="0" borderId="3" xfId="0" applyFont="1" applyFill="1" applyBorder="1" applyProtection="1"/>
    <xf numFmtId="0" fontId="2" fillId="0" borderId="3" xfId="0" applyFont="1" applyFill="1" applyBorder="1" applyProtection="1"/>
    <xf numFmtId="4" fontId="3" fillId="0" borderId="3" xfId="0" applyNumberFormat="1" applyFont="1" applyFill="1" applyBorder="1" applyProtection="1"/>
    <xf numFmtId="164" fontId="3" fillId="0" borderId="10" xfId="0" applyNumberFormat="1" applyFont="1" applyFill="1" applyBorder="1" applyProtection="1"/>
    <xf numFmtId="0" fontId="3" fillId="0" borderId="1" xfId="0" applyFont="1" applyFill="1" applyBorder="1" applyAlignment="1" applyProtection="1">
      <alignment horizontal="center"/>
    </xf>
    <xf numFmtId="0" fontId="4" fillId="0" borderId="0" xfId="0" applyFont="1" applyFill="1" applyBorder="1" applyProtection="1"/>
    <xf numFmtId="4" fontId="4" fillId="0" borderId="0" xfId="0" applyNumberFormat="1" applyFont="1" applyFill="1" applyBorder="1" applyProtection="1"/>
    <xf numFmtId="164" fontId="4" fillId="0" borderId="2" xfId="0" applyNumberFormat="1" applyFont="1" applyFill="1" applyBorder="1" applyProtection="1"/>
    <xf numFmtId="4" fontId="3" fillId="0" borderId="0" xfId="0" applyNumberFormat="1" applyFont="1" applyFill="1" applyBorder="1" applyProtection="1"/>
    <xf numFmtId="164" fontId="2" fillId="0" borderId="0" xfId="0" applyNumberFormat="1" applyFont="1" applyProtection="1"/>
    <xf numFmtId="0" fontId="0" fillId="0" borderId="3" xfId="0" applyFont="1" applyFill="1" applyBorder="1" applyProtection="1"/>
    <xf numFmtId="0" fontId="6" fillId="0" borderId="1" xfId="0" applyFont="1" applyFill="1" applyBorder="1" applyAlignment="1" applyProtection="1">
      <alignment horizontal="center"/>
    </xf>
    <xf numFmtId="0" fontId="4" fillId="0" borderId="5" xfId="0" applyFont="1" applyFill="1" applyBorder="1" applyProtection="1"/>
    <xf numFmtId="4" fontId="4" fillId="0" borderId="5" xfId="0" applyNumberFormat="1" applyFont="1" applyFill="1" applyBorder="1" applyProtection="1"/>
    <xf numFmtId="164" fontId="4" fillId="0" borderId="4" xfId="0" applyNumberFormat="1" applyFont="1" applyFill="1" applyBorder="1" applyProtection="1"/>
    <xf numFmtId="0" fontId="2" fillId="0" borderId="9" xfId="0" applyFont="1" applyBorder="1" applyAlignment="1" applyProtection="1">
      <alignment horizontal="center"/>
    </xf>
    <xf numFmtId="0" fontId="2" fillId="0" borderId="3" xfId="0" applyFont="1" applyBorder="1" applyProtection="1"/>
    <xf numFmtId="170" fontId="15" fillId="0" borderId="10" xfId="0" applyNumberFormat="1" applyFont="1" applyBorder="1" applyAlignment="1" applyProtection="1">
      <alignment horizontal="right"/>
    </xf>
    <xf numFmtId="0" fontId="2" fillId="0" borderId="0" xfId="0" applyFont="1" applyAlignment="1" applyProtection="1">
      <alignment horizontal="center"/>
    </xf>
    <xf numFmtId="3" fontId="2" fillId="0" borderId="0" xfId="0" applyNumberFormat="1" applyFont="1" applyProtection="1"/>
    <xf numFmtId="0" fontId="0" fillId="0" borderId="0" xfId="0" applyFont="1" applyAlignment="1" applyProtection="1">
      <alignment horizontal="center"/>
    </xf>
    <xf numFmtId="0" fontId="0" fillId="0" borderId="0" xfId="0" applyFont="1" applyProtection="1"/>
    <xf numFmtId="3" fontId="0" fillId="0" borderId="0" xfId="0" applyNumberFormat="1" applyFont="1" applyProtection="1"/>
    <xf numFmtId="0" fontId="0" fillId="0" borderId="0" xfId="0" applyAlignment="1" applyProtection="1">
      <alignment horizontal="center"/>
    </xf>
    <xf numFmtId="3" fontId="0" fillId="0" borderId="0" xfId="0" applyNumberFormat="1" applyProtection="1"/>
    <xf numFmtId="0" fontId="1" fillId="0" borderId="12" xfId="0" applyFont="1" applyBorder="1" applyProtection="1"/>
    <xf numFmtId="0" fontId="2" fillId="0" borderId="14" xfId="0" applyFont="1" applyBorder="1" applyProtection="1"/>
    <xf numFmtId="0" fontId="0" fillId="0" borderId="15" xfId="0" applyBorder="1" applyAlignment="1" applyProtection="1">
      <alignment horizontal="center"/>
    </xf>
    <xf numFmtId="0" fontId="1" fillId="0" borderId="24" xfId="0" applyFont="1" applyBorder="1" applyAlignment="1" applyProtection="1">
      <alignment horizontal="center"/>
    </xf>
    <xf numFmtId="0" fontId="1" fillId="0" borderId="10" xfId="0" applyFont="1" applyBorder="1" applyAlignment="1" applyProtection="1">
      <alignment horizontal="center"/>
    </xf>
    <xf numFmtId="0" fontId="2" fillId="0" borderId="31" xfId="0" applyFont="1" applyBorder="1" applyProtection="1"/>
    <xf numFmtId="169" fontId="0" fillId="0" borderId="3" xfId="0" applyNumberFormat="1" applyFill="1" applyBorder="1" applyProtection="1"/>
    <xf numFmtId="167" fontId="0" fillId="0" borderId="11" xfId="0" applyNumberFormat="1" applyFill="1" applyBorder="1" applyProtection="1"/>
    <xf numFmtId="167" fontId="0" fillId="0" borderId="42" xfId="0" applyNumberFormat="1" applyFill="1" applyBorder="1" applyProtection="1"/>
    <xf numFmtId="166" fontId="1" fillId="0" borderId="29" xfId="0" applyNumberFormat="1" applyFont="1" applyBorder="1" applyProtection="1"/>
    <xf numFmtId="167" fontId="1" fillId="0" borderId="30" xfId="0" applyNumberFormat="1" applyFont="1" applyBorder="1" applyProtection="1"/>
    <xf numFmtId="0" fontId="0" fillId="0" borderId="4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16" xfId="0" applyFont="1" applyBorder="1" applyAlignment="1" applyProtection="1">
      <alignment horizontal="left" vertical="center" wrapText="1"/>
    </xf>
    <xf numFmtId="0" fontId="0" fillId="0" borderId="41" xfId="0" applyFont="1" applyBorder="1" applyAlignment="1" applyProtection="1">
      <alignment horizontal="left" vertical="center" wrapText="1"/>
    </xf>
    <xf numFmtId="0" fontId="0" fillId="0" borderId="21" xfId="0"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14" fillId="0" borderId="39"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14" fillId="0" borderId="4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6" xfId="0" applyFont="1" applyBorder="1" applyAlignment="1" applyProtection="1">
      <alignment horizontal="left" vertical="center" wrapText="1"/>
    </xf>
    <xf numFmtId="0" fontId="14" fillId="0" borderId="41" xfId="0" applyFont="1" applyBorder="1" applyAlignment="1" applyProtection="1">
      <alignment horizontal="left" vertical="center" wrapText="1"/>
    </xf>
    <xf numFmtId="0" fontId="14" fillId="0" borderId="21" xfId="0" applyFont="1" applyBorder="1" applyAlignment="1" applyProtection="1">
      <alignment horizontal="left" vertical="center" wrapText="1"/>
    </xf>
    <xf numFmtId="0" fontId="14" fillId="0" borderId="22" xfId="0" applyFont="1" applyBorder="1" applyAlignment="1" applyProtection="1">
      <alignment horizontal="left" vertical="center" wrapText="1"/>
    </xf>
    <xf numFmtId="0" fontId="0" fillId="0" borderId="39"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0" fillId="0" borderId="14" xfId="0" applyFont="1" applyBorder="1" applyAlignment="1" applyProtection="1">
      <alignment horizontal="left" vertical="center" wrapText="1"/>
    </xf>
    <xf numFmtId="0" fontId="1" fillId="2" borderId="36" xfId="0" applyFont="1" applyFill="1" applyBorder="1" applyAlignment="1" applyProtection="1">
      <alignment horizontal="center" wrapText="1"/>
      <protection locked="0"/>
    </xf>
    <xf numFmtId="0" fontId="1" fillId="2" borderId="38" xfId="0" applyFont="1" applyFill="1" applyBorder="1" applyAlignment="1" applyProtection="1">
      <alignment horizontal="center" wrapText="1"/>
      <protection locked="0"/>
    </xf>
    <xf numFmtId="0" fontId="1" fillId="0" borderId="33" xfId="0" applyFont="1" applyBorder="1" applyAlignment="1" applyProtection="1">
      <alignment horizontal="center"/>
    </xf>
    <xf numFmtId="0" fontId="1" fillId="0" borderId="34" xfId="0" applyFont="1" applyBorder="1" applyAlignment="1" applyProtection="1">
      <alignment horizontal="center"/>
    </xf>
    <xf numFmtId="0" fontId="1" fillId="0" borderId="35" xfId="0" applyFont="1" applyBorder="1" applyAlignment="1" applyProtection="1">
      <alignment horizontal="center"/>
    </xf>
    <xf numFmtId="0" fontId="1" fillId="0" borderId="36" xfId="0" applyFont="1" applyFill="1" applyBorder="1" applyAlignment="1" applyProtection="1">
      <alignment horizontal="center" wrapText="1"/>
    </xf>
    <xf numFmtId="0" fontId="1" fillId="0" borderId="38" xfId="0" applyFont="1" applyFill="1" applyBorder="1" applyAlignment="1" applyProtection="1">
      <alignment horizontal="center" wrapText="1"/>
    </xf>
  </cellXfs>
  <cellStyles count="1">
    <cellStyle name="Standard"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314325</xdr:colOff>
          <xdr:row>4</xdr:row>
          <xdr:rowOff>38100</xdr:rowOff>
        </xdr:from>
        <xdr:to>
          <xdr:col>10</xdr:col>
          <xdr:colOff>323850</xdr:colOff>
          <xdr:row>4</xdr:row>
          <xdr:rowOff>485775</xdr:rowOff>
        </xdr:to>
        <xdr:sp macro="" textlink="">
          <xdr:nvSpPr>
            <xdr:cNvPr id="4099" name="CommandButton2"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H14"/>
  <sheetViews>
    <sheetView showGridLines="0" showRowColHeaders="0" showZeros="0" workbookViewId="0">
      <selection activeCell="A4" sqref="A4"/>
    </sheetView>
  </sheetViews>
  <sheetFormatPr baseColWidth="10" defaultRowHeight="12.75" x14ac:dyDescent="0.2"/>
  <cols>
    <col min="1" max="8" width="11.85546875" style="70" customWidth="1"/>
    <col min="9" max="16384" width="11.42578125" style="70"/>
  </cols>
  <sheetData>
    <row r="1" spans="1:8" x14ac:dyDescent="0.2">
      <c r="A1" s="70" t="s">
        <v>62</v>
      </c>
    </row>
    <row r="2" spans="1:8" s="71" customFormat="1" ht="28.5" customHeight="1" x14ac:dyDescent="0.3">
      <c r="A2" s="71" t="s">
        <v>61</v>
      </c>
    </row>
    <row r="4" spans="1:8" ht="15" customHeight="1" thickBot="1" x14ac:dyDescent="0.25">
      <c r="A4" s="75" t="s">
        <v>63</v>
      </c>
    </row>
    <row r="5" spans="1:8" ht="40.5" customHeight="1" x14ac:dyDescent="0.2">
      <c r="A5" s="133" t="s">
        <v>64</v>
      </c>
      <c r="B5" s="134"/>
      <c r="C5" s="134"/>
      <c r="D5" s="134"/>
      <c r="E5" s="134"/>
      <c r="F5" s="134"/>
      <c r="G5" s="134"/>
      <c r="H5" s="135"/>
    </row>
    <row r="6" spans="1:8" ht="54" hidden="1" customHeight="1" x14ac:dyDescent="0.2">
      <c r="A6" s="136" t="s">
        <v>65</v>
      </c>
      <c r="B6" s="137"/>
      <c r="C6" s="137"/>
      <c r="D6" s="137"/>
      <c r="E6" s="137"/>
      <c r="F6" s="137"/>
      <c r="G6" s="137"/>
      <c r="H6" s="138"/>
    </row>
    <row r="7" spans="1:8" s="72" customFormat="1" ht="47.25" customHeight="1" x14ac:dyDescent="0.2">
      <c r="A7" s="136" t="s">
        <v>66</v>
      </c>
      <c r="B7" s="137"/>
      <c r="C7" s="137"/>
      <c r="D7" s="137"/>
      <c r="E7" s="137"/>
      <c r="F7" s="137"/>
      <c r="G7" s="137"/>
      <c r="H7" s="138"/>
    </row>
    <row r="8" spans="1:8" s="72" customFormat="1" ht="58.5" customHeight="1" x14ac:dyDescent="0.2">
      <c r="A8" s="136" t="s">
        <v>67</v>
      </c>
      <c r="B8" s="137"/>
      <c r="C8" s="137"/>
      <c r="D8" s="137"/>
      <c r="E8" s="137"/>
      <c r="F8" s="137"/>
      <c r="G8" s="137"/>
      <c r="H8" s="138"/>
    </row>
    <row r="9" spans="1:8" s="72" customFormat="1" ht="48" customHeight="1" thickBot="1" x14ac:dyDescent="0.25">
      <c r="A9" s="139" t="s">
        <v>68</v>
      </c>
      <c r="B9" s="140"/>
      <c r="C9" s="140"/>
      <c r="D9" s="140"/>
      <c r="E9" s="140"/>
      <c r="F9" s="140"/>
      <c r="G9" s="140"/>
      <c r="H9" s="141"/>
    </row>
    <row r="10" spans="1:8" s="72" customFormat="1" ht="18" customHeight="1" x14ac:dyDescent="0.2">
      <c r="A10" s="73"/>
      <c r="B10" s="73"/>
      <c r="C10" s="73"/>
      <c r="D10" s="73"/>
      <c r="E10" s="73"/>
      <c r="F10" s="73"/>
      <c r="G10" s="73"/>
      <c r="H10" s="73"/>
    </row>
    <row r="11" spans="1:8" ht="18" customHeight="1" thickBot="1" x14ac:dyDescent="0.25">
      <c r="A11" s="74" t="s">
        <v>69</v>
      </c>
      <c r="B11" s="72"/>
      <c r="C11" s="72"/>
    </row>
    <row r="12" spans="1:8" ht="53.25" customHeight="1" x14ac:dyDescent="0.2">
      <c r="A12" s="142" t="s">
        <v>70</v>
      </c>
      <c r="B12" s="143"/>
      <c r="C12" s="143"/>
      <c r="D12" s="143"/>
      <c r="E12" s="143"/>
      <c r="F12" s="143"/>
      <c r="G12" s="143"/>
      <c r="H12" s="144"/>
    </row>
    <row r="13" spans="1:8" ht="62.25" customHeight="1" x14ac:dyDescent="0.2">
      <c r="A13" s="127" t="s">
        <v>80</v>
      </c>
      <c r="B13" s="128"/>
      <c r="C13" s="128"/>
      <c r="D13" s="128"/>
      <c r="E13" s="128"/>
      <c r="F13" s="128"/>
      <c r="G13" s="128"/>
      <c r="H13" s="129"/>
    </row>
    <row r="14" spans="1:8" ht="42" customHeight="1" thickBot="1" x14ac:dyDescent="0.25">
      <c r="A14" s="130" t="s">
        <v>71</v>
      </c>
      <c r="B14" s="131"/>
      <c r="C14" s="131"/>
      <c r="D14" s="131"/>
      <c r="E14" s="131"/>
      <c r="F14" s="131"/>
      <c r="G14" s="131"/>
      <c r="H14" s="132"/>
    </row>
  </sheetData>
  <sheetProtection password="F577" sheet="1" objects="1" scenarios="1" selectLockedCells="1"/>
  <mergeCells count="8">
    <mergeCell ref="A13:H13"/>
    <mergeCell ref="A14:H14"/>
    <mergeCell ref="A5:H5"/>
    <mergeCell ref="A6:H6"/>
    <mergeCell ref="A7:H7"/>
    <mergeCell ref="A8:H8"/>
    <mergeCell ref="A9:H9"/>
    <mergeCell ref="A12:H12"/>
  </mergeCells>
  <pageMargins left="0.7" right="0.7" top="0.78740157499999996" bottom="0.78740157499999996" header="0.3" footer="0.3"/>
  <pageSetup paperSize="9" orientation="portrait" r:id="rId1"/>
  <drawing r:id="rId2"/>
  <legacyDrawing r:id="rId3"/>
  <controls>
    <mc:AlternateContent xmlns:mc="http://schemas.openxmlformats.org/markup-compatibility/2006">
      <mc:Choice Requires="x14">
        <control shapeId="4099" r:id="rId4" name="CommandButton2">
          <controlPr defaultSize="0" autoLine="0" autoPict="0" r:id="rId5">
            <anchor moveWithCells="1">
              <from>
                <xdr:col>8</xdr:col>
                <xdr:colOff>314325</xdr:colOff>
                <xdr:row>4</xdr:row>
                <xdr:rowOff>38100</xdr:rowOff>
              </from>
              <to>
                <xdr:col>10</xdr:col>
                <xdr:colOff>323850</xdr:colOff>
                <xdr:row>4</xdr:row>
                <xdr:rowOff>485775</xdr:rowOff>
              </to>
            </anchor>
          </controlPr>
        </control>
      </mc:Choice>
      <mc:Fallback>
        <control shapeId="4099" r:id="rId4" name="CommandButton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outlinePr showOutlineSymbols="0"/>
    <pageSetUpPr autoPageBreaks="0"/>
  </sheetPr>
  <dimension ref="A1:K29"/>
  <sheetViews>
    <sheetView showGridLines="0" showRowColHeaders="0" showZeros="0" showOutlineSymbols="0" workbookViewId="0">
      <selection activeCell="E12" sqref="E12"/>
    </sheetView>
  </sheetViews>
  <sheetFormatPr baseColWidth="10" defaultRowHeight="12.75" x14ac:dyDescent="0.2"/>
  <cols>
    <col min="1" max="1" width="5.7109375" customWidth="1"/>
    <col min="2" max="5" width="13.7109375" customWidth="1"/>
  </cols>
  <sheetData>
    <row r="1" spans="1:11" x14ac:dyDescent="0.2">
      <c r="A1" s="76" t="s">
        <v>62</v>
      </c>
      <c r="B1" s="77"/>
      <c r="C1" s="70"/>
      <c r="D1" s="70"/>
      <c r="E1" s="70"/>
      <c r="F1" s="70"/>
      <c r="G1" s="70"/>
      <c r="H1" s="70"/>
      <c r="I1" s="70"/>
      <c r="J1" s="70"/>
      <c r="K1" s="70"/>
    </row>
    <row r="2" spans="1:11" ht="19.5" customHeight="1" x14ac:dyDescent="0.3">
      <c r="A2" s="80" t="s">
        <v>75</v>
      </c>
      <c r="B2" s="71"/>
      <c r="C2" s="71"/>
      <c r="D2" s="71"/>
      <c r="G2" s="70"/>
    </row>
    <row r="3" spans="1:11" ht="11.25" customHeight="1" x14ac:dyDescent="0.3">
      <c r="A3" s="80"/>
      <c r="B3" s="71"/>
      <c r="C3" s="71"/>
      <c r="D3" s="71"/>
      <c r="G3" s="70"/>
    </row>
    <row r="4" spans="1:11" ht="18" customHeight="1" x14ac:dyDescent="0.2">
      <c r="A4" s="78" t="s">
        <v>72</v>
      </c>
      <c r="B4" s="145" t="s">
        <v>73</v>
      </c>
      <c r="C4" s="146"/>
      <c r="D4" s="78" t="s">
        <v>74</v>
      </c>
      <c r="E4" s="79">
        <v>43100</v>
      </c>
      <c r="G4" s="70"/>
    </row>
    <row r="5" spans="1:11" x14ac:dyDescent="0.2">
      <c r="G5" s="70"/>
    </row>
    <row r="6" spans="1:11" s="3" customFormat="1" ht="18" customHeight="1" x14ac:dyDescent="0.2">
      <c r="A6" s="55" t="s">
        <v>77</v>
      </c>
      <c r="B6" s="56"/>
      <c r="C6" s="56"/>
      <c r="D6" s="56"/>
      <c r="E6" s="57" t="s">
        <v>23</v>
      </c>
      <c r="G6" s="70"/>
    </row>
    <row r="7" spans="1:11" s="3" customFormat="1" ht="18" customHeight="1" x14ac:dyDescent="0.2">
      <c r="A7" s="18" t="s">
        <v>0</v>
      </c>
      <c r="B7" s="4" t="s">
        <v>1</v>
      </c>
      <c r="C7" s="4"/>
      <c r="D7" s="5"/>
      <c r="E7" s="58">
        <v>110</v>
      </c>
      <c r="G7" s="70"/>
    </row>
    <row r="8" spans="1:11" s="3" customFormat="1" ht="15" customHeight="1" x14ac:dyDescent="0.2">
      <c r="A8" s="18" t="s">
        <v>2</v>
      </c>
      <c r="B8" s="5" t="s">
        <v>29</v>
      </c>
      <c r="C8" s="4"/>
      <c r="D8" s="7"/>
      <c r="E8" s="58">
        <v>-10</v>
      </c>
      <c r="G8" s="70"/>
    </row>
    <row r="9" spans="1:11" s="3" customFormat="1" ht="15" customHeight="1" x14ac:dyDescent="0.2">
      <c r="A9" s="18" t="s">
        <v>3</v>
      </c>
      <c r="B9" s="4" t="s">
        <v>79</v>
      </c>
      <c r="C9" s="4"/>
      <c r="D9" s="7"/>
      <c r="E9" s="58">
        <v>5</v>
      </c>
    </row>
    <row r="10" spans="1:11" s="3" customFormat="1" ht="15" customHeight="1" x14ac:dyDescent="0.2">
      <c r="A10" s="18" t="s">
        <v>4</v>
      </c>
      <c r="B10" s="4" t="s">
        <v>5</v>
      </c>
      <c r="C10" s="4"/>
      <c r="D10" s="7"/>
      <c r="E10" s="58">
        <v>15</v>
      </c>
    </row>
    <row r="11" spans="1:11" s="3" customFormat="1" ht="15" customHeight="1" x14ac:dyDescent="0.2">
      <c r="A11" s="18" t="s">
        <v>6</v>
      </c>
      <c r="B11" s="4" t="s">
        <v>25</v>
      </c>
      <c r="C11" s="4"/>
      <c r="D11" s="7"/>
      <c r="E11" s="58">
        <v>30</v>
      </c>
    </row>
    <row r="12" spans="1:11" s="3" customFormat="1" ht="15" customHeight="1" x14ac:dyDescent="0.2">
      <c r="A12" s="18" t="s">
        <v>7</v>
      </c>
      <c r="B12" s="4" t="s">
        <v>8</v>
      </c>
      <c r="C12" s="4"/>
      <c r="D12" s="7"/>
      <c r="E12" s="58">
        <v>35</v>
      </c>
    </row>
    <row r="13" spans="1:11" s="3" customFormat="1" ht="15" customHeight="1" x14ac:dyDescent="0.2">
      <c r="A13" s="18" t="s">
        <v>9</v>
      </c>
      <c r="B13" s="4" t="s">
        <v>10</v>
      </c>
      <c r="C13" s="4"/>
      <c r="D13" s="7"/>
      <c r="E13" s="58">
        <v>15</v>
      </c>
    </row>
    <row r="14" spans="1:11" s="3" customFormat="1" ht="15" customHeight="1" x14ac:dyDescent="0.2">
      <c r="A14" s="18" t="s">
        <v>11</v>
      </c>
      <c r="B14" s="8" t="s">
        <v>24</v>
      </c>
      <c r="C14" s="8"/>
      <c r="D14" s="6"/>
      <c r="E14" s="59">
        <v>25</v>
      </c>
    </row>
    <row r="15" spans="1:11" s="3" customFormat="1" ht="18" customHeight="1" x14ac:dyDescent="0.2">
      <c r="A15" s="19" t="s">
        <v>12</v>
      </c>
      <c r="B15" s="10" t="s">
        <v>13</v>
      </c>
      <c r="C15" s="10"/>
      <c r="D15" s="11"/>
      <c r="E15" s="60">
        <f>+E7+E8+E9+E10-E11-E12-E13-E14</f>
        <v>15</v>
      </c>
    </row>
    <row r="16" spans="1:11" s="3" customFormat="1" ht="18" customHeight="1" x14ac:dyDescent="0.2">
      <c r="A16" s="19" t="s">
        <v>16</v>
      </c>
      <c r="B16" s="9" t="s">
        <v>28</v>
      </c>
      <c r="C16" s="9"/>
      <c r="D16" s="6"/>
      <c r="E16" s="59">
        <v>-4</v>
      </c>
    </row>
    <row r="17" spans="1:5" s="3" customFormat="1" ht="18" customHeight="1" x14ac:dyDescent="0.2">
      <c r="A17" s="19" t="s">
        <v>17</v>
      </c>
      <c r="B17" s="10" t="s">
        <v>14</v>
      </c>
      <c r="C17" s="10"/>
      <c r="D17" s="11"/>
      <c r="E17" s="60">
        <f>+E15+E16</f>
        <v>11</v>
      </c>
    </row>
    <row r="18" spans="1:5" s="3" customFormat="1" ht="15" customHeight="1" x14ac:dyDescent="0.2">
      <c r="A18" s="18" t="s">
        <v>18</v>
      </c>
      <c r="B18" s="24" t="s">
        <v>26</v>
      </c>
      <c r="C18" s="8"/>
      <c r="D18" s="6"/>
      <c r="E18" s="59">
        <v>-4</v>
      </c>
    </row>
    <row r="19" spans="1:5" s="3" customFormat="1" ht="18" customHeight="1" x14ac:dyDescent="0.2">
      <c r="A19" s="19" t="s">
        <v>19</v>
      </c>
      <c r="B19" s="10" t="str">
        <f>IF(E19&gt;=0,"Jahresüberschuss","Jahresfehlbetrag")</f>
        <v>Jahresüberschuss</v>
      </c>
      <c r="C19" s="10"/>
      <c r="D19" s="11"/>
      <c r="E19" s="60">
        <f>+E17+E18</f>
        <v>7</v>
      </c>
    </row>
    <row r="20" spans="1:5" s="3" customFormat="1" ht="18" customHeight="1" x14ac:dyDescent="0.2">
      <c r="A20" s="20" t="s">
        <v>20</v>
      </c>
      <c r="B20" s="5" t="s">
        <v>27</v>
      </c>
      <c r="C20" s="4"/>
      <c r="D20" s="7"/>
      <c r="E20" s="58">
        <v>-2</v>
      </c>
    </row>
    <row r="21" spans="1:5" s="3" customFormat="1" ht="15" customHeight="1" x14ac:dyDescent="0.2">
      <c r="A21" s="18" t="s">
        <v>21</v>
      </c>
      <c r="B21" s="9" t="str">
        <f>IF(E21&lt;0,"± Verlust","± Gewinn")&amp;"vortrag aus dem Vorjahr"</f>
        <v>± Gewinnvortrag aus dem Vorjahr</v>
      </c>
      <c r="C21" s="8"/>
      <c r="D21" s="9"/>
      <c r="E21" s="59">
        <v>5</v>
      </c>
    </row>
    <row r="22" spans="1:5" s="3" customFormat="1" ht="18" customHeight="1" thickBot="1" x14ac:dyDescent="0.25">
      <c r="A22" s="19" t="s">
        <v>22</v>
      </c>
      <c r="B22" s="15" t="str">
        <f>IF(E22&lt;0,"Bilanzverlust","Bilanzgewinn")</f>
        <v>Bilanzgewinn</v>
      </c>
      <c r="C22" s="15"/>
      <c r="D22" s="16"/>
      <c r="E22" s="61">
        <f>SUM(E19:E21)</f>
        <v>10</v>
      </c>
    </row>
    <row r="23" spans="1:5" s="3" customFormat="1" ht="15" customHeight="1" thickTop="1" x14ac:dyDescent="0.2">
      <c r="A23" s="62"/>
      <c r="B23" s="17"/>
      <c r="C23" s="17"/>
      <c r="D23" s="17"/>
      <c r="E23" s="63"/>
    </row>
    <row r="24" spans="1:5" s="3" customFormat="1" ht="15" customHeight="1" x14ac:dyDescent="0.2">
      <c r="A24" s="21"/>
      <c r="E24" s="12"/>
    </row>
    <row r="25" spans="1:5" s="3" customFormat="1" ht="15" customHeight="1" x14ac:dyDescent="0.2">
      <c r="A25" s="21"/>
      <c r="E25" s="12"/>
    </row>
    <row r="26" spans="1:5" s="1" customFormat="1" ht="14.25" customHeight="1" x14ac:dyDescent="0.2">
      <c r="A26" s="22"/>
      <c r="E26" s="13"/>
    </row>
    <row r="27" spans="1:5" s="1" customFormat="1" ht="14.25" customHeight="1" x14ac:dyDescent="0.2">
      <c r="A27" s="22"/>
      <c r="E27" s="13"/>
    </row>
    <row r="28" spans="1:5" x14ac:dyDescent="0.2">
      <c r="A28" s="23"/>
      <c r="E28" s="14"/>
    </row>
    <row r="29" spans="1:5" x14ac:dyDescent="0.2">
      <c r="A29" s="23"/>
    </row>
  </sheetData>
  <sheetProtection password="F577" sheet="1" objects="1" scenarios="1" selectLockedCells="1"/>
  <mergeCells count="1">
    <mergeCell ref="B4:C4"/>
  </mergeCells>
  <pageMargins left="0.70866141732283472" right="0.70866141732283472" top="0.78740157480314965" bottom="0.78740157480314965" header="0.31496062992125984" footer="0.31496062992125984"/>
  <pageSetup paperSize="9" scale="120" orientation="portrait" verticalDpi="0" r:id="rId1"/>
  <headerFooter>
    <oddFooter>&amp;LUmsatzkostenverfahren  © 2018 Runa KG&amp;Cwww.runa.at&amp;R&amp;D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outlinePr showOutlineSymbols="0"/>
    <pageSetUpPr autoPageBreaks="0"/>
  </sheetPr>
  <dimension ref="A1:K35"/>
  <sheetViews>
    <sheetView showGridLines="0" showRowColHeaders="0" showZeros="0" showOutlineSymbols="0" workbookViewId="0">
      <selection activeCell="B20" sqref="B20"/>
    </sheetView>
  </sheetViews>
  <sheetFormatPr baseColWidth="10" defaultRowHeight="12.75" x14ac:dyDescent="0.2"/>
  <cols>
    <col min="1" max="1" width="20.28515625" customWidth="1"/>
    <col min="2" max="6" width="13.140625" customWidth="1"/>
    <col min="7" max="7" width="5.42578125" customWidth="1"/>
  </cols>
  <sheetData>
    <row r="1" spans="1:11" x14ac:dyDescent="0.2">
      <c r="A1" s="76" t="s">
        <v>62</v>
      </c>
      <c r="B1" s="77"/>
      <c r="C1" s="70"/>
      <c r="D1" s="70"/>
      <c r="E1" s="70"/>
      <c r="F1" s="70"/>
      <c r="G1" s="70"/>
      <c r="H1" s="70"/>
      <c r="I1" s="70"/>
      <c r="J1" s="70"/>
      <c r="K1" s="70"/>
    </row>
    <row r="2" spans="1:11" ht="19.5" customHeight="1" x14ac:dyDescent="0.3">
      <c r="A2" s="80" t="s">
        <v>75</v>
      </c>
      <c r="B2" s="71"/>
      <c r="C2" s="71"/>
      <c r="D2" s="71"/>
      <c r="G2" s="70"/>
    </row>
    <row r="3" spans="1:11" ht="11.25" customHeight="1" x14ac:dyDescent="0.3">
      <c r="A3" s="80"/>
      <c r="B3" s="71"/>
      <c r="C3" s="71"/>
      <c r="D3" s="71"/>
      <c r="G3" s="70"/>
    </row>
    <row r="4" spans="1:11" s="70" customFormat="1" ht="18" customHeight="1" x14ac:dyDescent="0.2">
      <c r="A4" s="78" t="s">
        <v>72</v>
      </c>
      <c r="B4" s="150" t="str">
        <f>+Gesamtkosten!B4</f>
        <v>Mustermann GmbH</v>
      </c>
      <c r="C4" s="151"/>
      <c r="D4" s="81" t="s">
        <v>74</v>
      </c>
      <c r="E4" s="82">
        <f>+Gesamtkosten!E4</f>
        <v>43100</v>
      </c>
    </row>
    <row r="5" spans="1:11" s="70" customFormat="1" ht="13.5" thickBot="1" x14ac:dyDescent="0.25"/>
    <row r="6" spans="1:11" s="3" customFormat="1" ht="18" customHeight="1" x14ac:dyDescent="0.2">
      <c r="A6" s="116" t="s">
        <v>40</v>
      </c>
      <c r="B6" s="147" t="s">
        <v>30</v>
      </c>
      <c r="C6" s="148"/>
      <c r="D6" s="148"/>
      <c r="E6" s="148"/>
      <c r="F6" s="149"/>
      <c r="G6" s="117"/>
      <c r="H6" s="86"/>
    </row>
    <row r="7" spans="1:11" s="3" customFormat="1" ht="18" customHeight="1" x14ac:dyDescent="0.2">
      <c r="A7" s="118" t="str">
        <f>+Gesamtkosten!E6</f>
        <v>in Tsd €</v>
      </c>
      <c r="B7" s="119" t="s">
        <v>31</v>
      </c>
      <c r="C7" s="119" t="s">
        <v>32</v>
      </c>
      <c r="D7" s="119" t="s">
        <v>33</v>
      </c>
      <c r="E7" s="119" t="s">
        <v>34</v>
      </c>
      <c r="F7" s="120" t="s">
        <v>59</v>
      </c>
      <c r="G7" s="121"/>
      <c r="H7" s="86"/>
    </row>
    <row r="8" spans="1:11" s="3" customFormat="1" ht="18" customHeight="1" x14ac:dyDescent="0.2">
      <c r="A8" s="25" t="s">
        <v>35</v>
      </c>
      <c r="B8" s="49">
        <v>27</v>
      </c>
      <c r="C8" s="66"/>
      <c r="D8" s="66"/>
      <c r="E8" s="66"/>
      <c r="F8" s="67"/>
      <c r="G8" s="37" t="str">
        <f>IF(SUM(B8:F9)=A9,"ok",SUM(B8:F9)-A9)</f>
        <v>ok</v>
      </c>
    </row>
    <row r="9" spans="1:11" s="3" customFormat="1" ht="18" customHeight="1" x14ac:dyDescent="0.2">
      <c r="A9" s="27">
        <f>+Gesamtkosten!E11</f>
        <v>30</v>
      </c>
      <c r="B9" s="50">
        <v>2</v>
      </c>
      <c r="C9" s="51">
        <v>1</v>
      </c>
      <c r="D9" s="51"/>
      <c r="E9" s="51"/>
      <c r="F9" s="123">
        <f>+A9-SUM(B8:E9)</f>
        <v>0</v>
      </c>
      <c r="G9" s="38"/>
    </row>
    <row r="10" spans="1:11" s="3" customFormat="1" ht="18" customHeight="1" x14ac:dyDescent="0.2">
      <c r="A10" s="26" t="s">
        <v>36</v>
      </c>
      <c r="B10" s="68"/>
      <c r="C10" s="52">
        <v>20</v>
      </c>
      <c r="D10" s="68"/>
      <c r="E10" s="68"/>
      <c r="F10" s="69"/>
      <c r="G10" s="37" t="str">
        <f>IF(SUM(B10:F11)=A11,"ok",SUM(B10:F11)-A11)</f>
        <v>ok</v>
      </c>
    </row>
    <row r="11" spans="1:11" s="3" customFormat="1" ht="18" customHeight="1" x14ac:dyDescent="0.2">
      <c r="A11" s="27">
        <f>+Gesamtkosten!E12</f>
        <v>35</v>
      </c>
      <c r="B11" s="50">
        <v>1</v>
      </c>
      <c r="C11" s="51">
        <v>4</v>
      </c>
      <c r="D11" s="51">
        <v>5.5</v>
      </c>
      <c r="E11" s="51">
        <v>4</v>
      </c>
      <c r="F11" s="123">
        <f>+A11-SUM(B10:E11)</f>
        <v>0.5</v>
      </c>
      <c r="G11" s="38"/>
    </row>
    <row r="12" spans="1:11" s="3" customFormat="1" ht="18" customHeight="1" x14ac:dyDescent="0.2">
      <c r="A12" s="26" t="s">
        <v>37</v>
      </c>
      <c r="B12" s="68"/>
      <c r="C12" s="68"/>
      <c r="D12" s="68"/>
      <c r="E12" s="68"/>
      <c r="F12" s="69"/>
      <c r="G12" s="37" t="str">
        <f>IF(SUM(B12:F13)=A13,"ok",SUM(B12:F13)-A13)</f>
        <v>ok</v>
      </c>
    </row>
    <row r="13" spans="1:11" s="3" customFormat="1" ht="18" customHeight="1" x14ac:dyDescent="0.2">
      <c r="A13" s="27">
        <f>+Gesamtkosten!E13</f>
        <v>15</v>
      </c>
      <c r="B13" s="50">
        <v>0.5</v>
      </c>
      <c r="C13" s="51">
        <v>9.5</v>
      </c>
      <c r="D13" s="51">
        <v>2</v>
      </c>
      <c r="E13" s="51">
        <v>2.5</v>
      </c>
      <c r="F13" s="123">
        <f>+A13-SUM(B12:E13)</f>
        <v>0.5</v>
      </c>
      <c r="G13" s="38"/>
    </row>
    <row r="14" spans="1:11" s="3" customFormat="1" ht="18" customHeight="1" x14ac:dyDescent="0.2">
      <c r="A14" s="26" t="s">
        <v>38</v>
      </c>
      <c r="B14" s="52"/>
      <c r="C14" s="52">
        <v>1</v>
      </c>
      <c r="D14" s="52"/>
      <c r="E14" s="52">
        <v>1</v>
      </c>
      <c r="F14" s="69"/>
      <c r="G14" s="37" t="str">
        <f>IF(SUM(B14:F15)=A15,"ok",SUM(B14:F15)-A15)</f>
        <v>ok</v>
      </c>
    </row>
    <row r="15" spans="1:11" s="3" customFormat="1" ht="18" customHeight="1" x14ac:dyDescent="0.2">
      <c r="A15" s="28">
        <f>+Gesamtkosten!E14</f>
        <v>25</v>
      </c>
      <c r="B15" s="51">
        <v>1</v>
      </c>
      <c r="C15" s="51">
        <v>7</v>
      </c>
      <c r="D15" s="51">
        <v>9</v>
      </c>
      <c r="E15" s="51">
        <v>4</v>
      </c>
      <c r="F15" s="124">
        <f>+A15-SUM(B14:E15)</f>
        <v>2</v>
      </c>
      <c r="G15" s="39"/>
    </row>
    <row r="16" spans="1:11" s="3" customFormat="1" ht="18" customHeight="1" x14ac:dyDescent="0.2">
      <c r="A16" s="33" t="s">
        <v>39</v>
      </c>
      <c r="B16" s="30">
        <f>+B8+B10+B12+B14</f>
        <v>27</v>
      </c>
      <c r="C16" s="30">
        <f t="shared" ref="C16:F16" si="0">+C8+C10+C12+C14</f>
        <v>21</v>
      </c>
      <c r="D16" s="30">
        <f t="shared" si="0"/>
        <v>0</v>
      </c>
      <c r="E16" s="30">
        <f t="shared" ref="E16" si="1">+E8+E10+E12+E14</f>
        <v>1</v>
      </c>
      <c r="F16" s="125">
        <f t="shared" si="0"/>
        <v>0</v>
      </c>
      <c r="G16" s="40" t="str">
        <f>IF(SUM(B16:F17)=A17,"ok",SUM(B16:F17)-A17)</f>
        <v>ok</v>
      </c>
    </row>
    <row r="17" spans="1:7" s="3" customFormat="1" ht="18" customHeight="1" thickBot="1" x14ac:dyDescent="0.25">
      <c r="A17" s="29">
        <f>+A9+A11+A13+A15</f>
        <v>105</v>
      </c>
      <c r="B17" s="32">
        <f>+B9+B11+B13+B15</f>
        <v>4.5</v>
      </c>
      <c r="C17" s="32">
        <f>+C9+C11+C13+C15</f>
        <v>21.5</v>
      </c>
      <c r="D17" s="32">
        <f t="shared" ref="D17:F17" si="2">+D9+D11+D13+D15</f>
        <v>16.5</v>
      </c>
      <c r="E17" s="32">
        <f t="shared" ref="E17" si="3">+E9+E11+E13+E15</f>
        <v>10.5</v>
      </c>
      <c r="F17" s="126">
        <f t="shared" si="2"/>
        <v>3</v>
      </c>
      <c r="G17" s="41"/>
    </row>
    <row r="18" spans="1:7" s="3" customFormat="1" ht="16.5" customHeight="1" x14ac:dyDescent="0.2">
      <c r="A18"/>
      <c r="B18"/>
      <c r="C18"/>
      <c r="D18"/>
      <c r="E18"/>
      <c r="F18"/>
      <c r="G18" s="31"/>
    </row>
    <row r="19" spans="1:7" s="3" customFormat="1" ht="16.5" customHeight="1" x14ac:dyDescent="0.2">
      <c r="A19" s="2" t="s">
        <v>60</v>
      </c>
      <c r="B19"/>
      <c r="C19"/>
      <c r="D19"/>
      <c r="E19"/>
      <c r="F19"/>
    </row>
    <row r="20" spans="1:7" s="3" customFormat="1" ht="16.5" customHeight="1" x14ac:dyDescent="0.2">
      <c r="A20" s="3" t="s">
        <v>47</v>
      </c>
      <c r="B20" s="54">
        <v>2.5</v>
      </c>
      <c r="C20" s="43">
        <f>+B20/B16</f>
        <v>9.2592592592592587E-2</v>
      </c>
      <c r="D20" s="42" t="s">
        <v>49</v>
      </c>
      <c r="E20"/>
      <c r="F20"/>
    </row>
    <row r="21" spans="1:7" s="3" customFormat="1" ht="15.75" customHeight="1" x14ac:dyDescent="0.2">
      <c r="A21" s="17" t="s">
        <v>46</v>
      </c>
      <c r="B21" s="64">
        <v>2</v>
      </c>
      <c r="C21" s="44">
        <f>+B21/C16</f>
        <v>9.5238095238095233E-2</v>
      </c>
      <c r="D21" s="42" t="s">
        <v>49</v>
      </c>
      <c r="E21"/>
      <c r="F21"/>
    </row>
    <row r="22" spans="1:7" s="3" customFormat="1" ht="18.75" customHeight="1" x14ac:dyDescent="0.2">
      <c r="A22" s="36" t="s">
        <v>48</v>
      </c>
      <c r="B22" s="65">
        <f>+B20*(1+B30)+B21*(1+B32)</f>
        <v>6.9642857142857144</v>
      </c>
      <c r="C22" s="45"/>
      <c r="D22"/>
      <c r="E22"/>
      <c r="F22"/>
    </row>
    <row r="23" spans="1:7" s="3" customFormat="1" ht="15.75" customHeight="1" x14ac:dyDescent="0.2">
      <c r="A23" s="17" t="s">
        <v>45</v>
      </c>
      <c r="B23" s="122">
        <f>+B22-Gesamtkosten!E8</f>
        <v>16.964285714285715</v>
      </c>
      <c r="C23" s="46"/>
      <c r="D23"/>
      <c r="E23"/>
      <c r="F23"/>
    </row>
    <row r="24" spans="1:7" s="3" customFormat="1" ht="18.75" customHeight="1" x14ac:dyDescent="0.2">
      <c r="A24" s="47" t="s">
        <v>50</v>
      </c>
      <c r="B24" s="48">
        <f>+B22-B23</f>
        <v>-10</v>
      </c>
      <c r="C24" s="53" t="str">
        <f>IF(ABS(B24-Gesamtkosten!E8)&lt;0.1,"ok",'KoRe-Tableau'!B24-Gesamtkosten!E8)</f>
        <v>ok</v>
      </c>
      <c r="D24"/>
      <c r="E24"/>
      <c r="F24"/>
    </row>
    <row r="25" spans="1:7" s="3" customFormat="1" ht="15" customHeight="1" x14ac:dyDescent="0.2">
      <c r="D25"/>
      <c r="E25"/>
      <c r="F25"/>
    </row>
    <row r="26" spans="1:7" s="1" customFormat="1" ht="14.25" hidden="1" customHeight="1" x14ac:dyDescent="0.2">
      <c r="A26" s="22"/>
      <c r="E26" s="13"/>
      <c r="F26" s="13"/>
    </row>
    <row r="27" spans="1:7" s="1" customFormat="1" ht="14.25" hidden="1" customHeight="1" x14ac:dyDescent="0.2">
      <c r="A27" s="22"/>
      <c r="E27" s="13"/>
      <c r="F27" s="13"/>
    </row>
    <row r="28" spans="1:7" hidden="1" x14ac:dyDescent="0.2">
      <c r="A28" s="23"/>
      <c r="E28" s="14"/>
      <c r="F28" s="14"/>
    </row>
    <row r="29" spans="1:7" hidden="1" x14ac:dyDescent="0.2">
      <c r="A29" t="s">
        <v>43</v>
      </c>
      <c r="B29" s="34">
        <f>+B17</f>
        <v>4.5</v>
      </c>
    </row>
    <row r="30" spans="1:7" hidden="1" x14ac:dyDescent="0.2">
      <c r="A30" t="s">
        <v>41</v>
      </c>
      <c r="B30" s="35">
        <f>+B29/B16</f>
        <v>0.16666666666666666</v>
      </c>
    </row>
    <row r="31" spans="1:7" hidden="1" x14ac:dyDescent="0.2">
      <c r="A31" t="s">
        <v>44</v>
      </c>
      <c r="B31" s="34">
        <f>+C17</f>
        <v>21.5</v>
      </c>
    </row>
    <row r="32" spans="1:7" hidden="1" x14ac:dyDescent="0.2">
      <c r="A32" t="s">
        <v>42</v>
      </c>
      <c r="B32" s="35">
        <f>+B31/C16</f>
        <v>1.0238095238095237</v>
      </c>
    </row>
    <row r="33" hidden="1" x14ac:dyDescent="0.2"/>
    <row r="34" hidden="1" x14ac:dyDescent="0.2"/>
    <row r="35" hidden="1" x14ac:dyDescent="0.2"/>
  </sheetData>
  <sheetProtection password="F577" sheet="1" objects="1" scenarios="1" selectLockedCells="1"/>
  <mergeCells count="2">
    <mergeCell ref="B6:F6"/>
    <mergeCell ref="B4:C4"/>
  </mergeCells>
  <pageMargins left="0.70866141732283472" right="0.70866141732283472" top="0.78740157480314965" bottom="0.78740157480314965" header="0.31496062992125984" footer="0.31496062992125984"/>
  <pageSetup paperSize="9" orientation="landscape" verticalDpi="0" r:id="rId1"/>
  <headerFooter>
    <oddFooter>&amp;LUmsatzkostenverfahren  © 2018 Runa KG&amp;Cwww.runa.at&amp;R&amp;D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outlinePr showOutlineSymbols="0"/>
    <pageSetUpPr autoPageBreaks="0"/>
  </sheetPr>
  <dimension ref="A1:K27"/>
  <sheetViews>
    <sheetView showGridLines="0" showRowColHeaders="0" showZeros="0" tabSelected="1" showOutlineSymbols="0" workbookViewId="0">
      <selection activeCell="B15" sqref="B15"/>
    </sheetView>
  </sheetViews>
  <sheetFormatPr baseColWidth="10" defaultRowHeight="12.75" x14ac:dyDescent="0.2"/>
  <cols>
    <col min="1" max="1" width="5.7109375" style="70" customWidth="1"/>
    <col min="2" max="5" width="13.7109375" style="70" customWidth="1"/>
    <col min="6" max="16384" width="11.42578125" style="70"/>
  </cols>
  <sheetData>
    <row r="1" spans="1:11" customFormat="1" x14ac:dyDescent="0.2">
      <c r="A1" s="76" t="s">
        <v>62</v>
      </c>
      <c r="B1" s="77"/>
      <c r="C1" s="70"/>
      <c r="D1" s="70"/>
      <c r="E1" s="70"/>
      <c r="F1" s="70"/>
      <c r="G1" s="70"/>
      <c r="H1" s="70"/>
      <c r="I1" s="70"/>
      <c r="J1" s="70"/>
      <c r="K1" s="70"/>
    </row>
    <row r="2" spans="1:11" customFormat="1" ht="19.5" customHeight="1" x14ac:dyDescent="0.3">
      <c r="A2" s="80" t="s">
        <v>75</v>
      </c>
      <c r="B2" s="71"/>
      <c r="C2" s="71"/>
      <c r="D2" s="71"/>
      <c r="G2" s="70"/>
    </row>
    <row r="3" spans="1:11" customFormat="1" ht="11.25" customHeight="1" x14ac:dyDescent="0.3">
      <c r="A3" s="80"/>
      <c r="B3" s="71"/>
      <c r="C3" s="71"/>
      <c r="D3" s="71"/>
      <c r="G3" s="70"/>
    </row>
    <row r="4" spans="1:11" ht="18" customHeight="1" x14ac:dyDescent="0.2">
      <c r="A4" s="78" t="s">
        <v>72</v>
      </c>
      <c r="B4" s="150" t="str">
        <f>+Gesamtkosten!B4</f>
        <v>Mustermann GmbH</v>
      </c>
      <c r="C4" s="151"/>
      <c r="D4" s="81" t="s">
        <v>74</v>
      </c>
      <c r="E4" s="82">
        <f>+Gesamtkosten!E4</f>
        <v>43100</v>
      </c>
    </row>
    <row r="6" spans="1:11" s="86" customFormat="1" ht="18" customHeight="1" x14ac:dyDescent="0.2">
      <c r="A6" s="83" t="s">
        <v>76</v>
      </c>
      <c r="B6" s="84"/>
      <c r="C6" s="84"/>
      <c r="D6" s="84"/>
      <c r="E6" s="85" t="str">
        <f>+Gesamtkosten!E6</f>
        <v>in Tsd €</v>
      </c>
    </row>
    <row r="7" spans="1:11" s="86" customFormat="1" ht="18" customHeight="1" x14ac:dyDescent="0.2">
      <c r="A7" s="87" t="s">
        <v>0</v>
      </c>
      <c r="B7" s="88" t="s">
        <v>1</v>
      </c>
      <c r="C7" s="88"/>
      <c r="D7" s="89"/>
      <c r="E7" s="90">
        <f>+Gesamtkosten!E7</f>
        <v>110</v>
      </c>
    </row>
    <row r="8" spans="1:11" s="86" customFormat="1" ht="15" customHeight="1" x14ac:dyDescent="0.2">
      <c r="A8" s="87" t="s">
        <v>2</v>
      </c>
      <c r="B8" s="91" t="s">
        <v>51</v>
      </c>
      <c r="C8" s="92"/>
      <c r="D8" s="93"/>
      <c r="E8" s="94">
        <f>SUM('KoRe-Tableau'!B16:C17)-'KoRe-Tableau'!B24-Gesamtkosten!E9</f>
        <v>79</v>
      </c>
    </row>
    <row r="9" spans="1:11" s="86" customFormat="1" ht="18" customHeight="1" x14ac:dyDescent="0.2">
      <c r="A9" s="95" t="s">
        <v>3</v>
      </c>
      <c r="B9" s="96" t="s">
        <v>52</v>
      </c>
      <c r="C9" s="96"/>
      <c r="D9" s="97"/>
      <c r="E9" s="98">
        <f>+E7-E8</f>
        <v>31</v>
      </c>
    </row>
    <row r="10" spans="1:11" s="86" customFormat="1" ht="15" customHeight="1" x14ac:dyDescent="0.2">
      <c r="A10" s="87" t="s">
        <v>4</v>
      </c>
      <c r="B10" s="88" t="s">
        <v>53</v>
      </c>
      <c r="C10" s="88"/>
      <c r="D10" s="99"/>
      <c r="E10" s="90">
        <f>SUM('KoRe-Tableau'!E16:E17)</f>
        <v>11.5</v>
      </c>
    </row>
    <row r="11" spans="1:11" s="86" customFormat="1" ht="15" customHeight="1" x14ac:dyDescent="0.2">
      <c r="A11" s="87" t="s">
        <v>6</v>
      </c>
      <c r="B11" s="88" t="s">
        <v>54</v>
      </c>
      <c r="C11" s="88"/>
      <c r="D11" s="99"/>
      <c r="E11" s="90">
        <f>SUM('KoRe-Tableau'!D16:D17)</f>
        <v>16.5</v>
      </c>
    </row>
    <row r="12" spans="1:11" s="86" customFormat="1" ht="15" customHeight="1" x14ac:dyDescent="0.2">
      <c r="A12" s="87" t="s">
        <v>7</v>
      </c>
      <c r="B12" s="88" t="s">
        <v>5</v>
      </c>
      <c r="C12" s="88"/>
      <c r="D12" s="99"/>
      <c r="E12" s="90">
        <f>+Gesamtkosten!E10</f>
        <v>15</v>
      </c>
    </row>
    <row r="13" spans="1:11" s="86" customFormat="1" ht="15" customHeight="1" x14ac:dyDescent="0.2">
      <c r="A13" s="87" t="s">
        <v>9</v>
      </c>
      <c r="B13" s="92" t="s">
        <v>24</v>
      </c>
      <c r="C13" s="92"/>
      <c r="D13" s="93"/>
      <c r="E13" s="94">
        <f>SUM('KoRe-Tableau'!F16:F17)</f>
        <v>3</v>
      </c>
      <c r="F13" s="100"/>
    </row>
    <row r="14" spans="1:11" s="86" customFormat="1" ht="18" customHeight="1" x14ac:dyDescent="0.2">
      <c r="A14" s="95" t="s">
        <v>11</v>
      </c>
      <c r="B14" s="96" t="s">
        <v>78</v>
      </c>
      <c r="C14" s="96"/>
      <c r="D14" s="97"/>
      <c r="E14" s="98">
        <f>+E9+E12-E10-E11-E13</f>
        <v>15</v>
      </c>
    </row>
    <row r="15" spans="1:11" s="86" customFormat="1" ht="18" customHeight="1" x14ac:dyDescent="0.2">
      <c r="A15" s="95" t="s">
        <v>15</v>
      </c>
      <c r="B15" s="91" t="s">
        <v>55</v>
      </c>
      <c r="C15" s="91"/>
      <c r="D15" s="93"/>
      <c r="E15" s="94">
        <f>+Gesamtkosten!E16</f>
        <v>-4</v>
      </c>
    </row>
    <row r="16" spans="1:11" s="86" customFormat="1" ht="18" customHeight="1" x14ac:dyDescent="0.2">
      <c r="A16" s="95" t="s">
        <v>16</v>
      </c>
      <c r="B16" s="96" t="s">
        <v>14</v>
      </c>
      <c r="C16" s="96"/>
      <c r="D16" s="97"/>
      <c r="E16" s="98">
        <f>+E14+E15</f>
        <v>11</v>
      </c>
    </row>
    <row r="17" spans="1:5" s="86" customFormat="1" ht="15" customHeight="1" x14ac:dyDescent="0.2">
      <c r="A17" s="87" t="s">
        <v>17</v>
      </c>
      <c r="B17" s="101" t="s">
        <v>26</v>
      </c>
      <c r="C17" s="92"/>
      <c r="D17" s="93"/>
      <c r="E17" s="94">
        <f>+Gesamtkosten!E18</f>
        <v>-4</v>
      </c>
    </row>
    <row r="18" spans="1:5" s="86" customFormat="1" ht="18" customHeight="1" x14ac:dyDescent="0.2">
      <c r="A18" s="95" t="s">
        <v>56</v>
      </c>
      <c r="B18" s="96" t="str">
        <f>IF(E18&gt;=0,"Jahresüberschuss","Jahresfehlbetrag")</f>
        <v>Jahresüberschuss</v>
      </c>
      <c r="C18" s="96"/>
      <c r="D18" s="97"/>
      <c r="E18" s="98">
        <f>+E16+E17</f>
        <v>7</v>
      </c>
    </row>
    <row r="19" spans="1:5" s="86" customFormat="1" ht="18" customHeight="1" x14ac:dyDescent="0.2">
      <c r="A19" s="102" t="s">
        <v>57</v>
      </c>
      <c r="B19" s="89" t="s">
        <v>27</v>
      </c>
      <c r="C19" s="88"/>
      <c r="D19" s="99"/>
      <c r="E19" s="90">
        <f>+Gesamtkosten!E20</f>
        <v>-2</v>
      </c>
    </row>
    <row r="20" spans="1:5" s="86" customFormat="1" ht="15" customHeight="1" x14ac:dyDescent="0.2">
      <c r="A20" s="87" t="s">
        <v>58</v>
      </c>
      <c r="B20" s="91" t="str">
        <f>IF(E20&lt;0,"± Verlust","± Gewinn")&amp;"vortrag aus dem Vorjahr"</f>
        <v>± Gewinnvortrag aus dem Vorjahr</v>
      </c>
      <c r="C20" s="92"/>
      <c r="D20" s="91"/>
      <c r="E20" s="94">
        <f>+Gesamtkosten!E21</f>
        <v>5</v>
      </c>
    </row>
    <row r="21" spans="1:5" s="86" customFormat="1" ht="18" customHeight="1" thickBot="1" x14ac:dyDescent="0.25">
      <c r="A21" s="95" t="s">
        <v>21</v>
      </c>
      <c r="B21" s="103" t="str">
        <f>IF(E21&lt;0,"Bilanzverlust","Bilanzgewinn")</f>
        <v>Bilanzgewinn</v>
      </c>
      <c r="C21" s="103"/>
      <c r="D21" s="104"/>
      <c r="E21" s="105">
        <f>SUM(E18:E20)</f>
        <v>10</v>
      </c>
    </row>
    <row r="22" spans="1:5" s="86" customFormat="1" ht="15" customHeight="1" thickTop="1" x14ac:dyDescent="0.2">
      <c r="A22" s="106"/>
      <c r="B22" s="107"/>
      <c r="C22" s="107"/>
      <c r="D22" s="107"/>
      <c r="E22" s="108" t="str">
        <f>IF(ABS(E21-Gesamtkosten!E22)&lt;0.1,"ok",E21-Gesamtkosten!E22)</f>
        <v>ok</v>
      </c>
    </row>
    <row r="23" spans="1:5" s="86" customFormat="1" ht="15" customHeight="1" x14ac:dyDescent="0.2">
      <c r="A23" s="109"/>
      <c r="E23" s="110"/>
    </row>
    <row r="24" spans="1:5" s="112" customFormat="1" ht="14.25" customHeight="1" x14ac:dyDescent="0.2">
      <c r="A24" s="111"/>
      <c r="E24" s="113"/>
    </row>
    <row r="25" spans="1:5" s="112" customFormat="1" ht="14.25" customHeight="1" x14ac:dyDescent="0.2">
      <c r="A25" s="111"/>
      <c r="E25" s="113"/>
    </row>
    <row r="26" spans="1:5" x14ac:dyDescent="0.2">
      <c r="A26" s="114"/>
      <c r="E26" s="115"/>
    </row>
    <row r="27" spans="1:5" x14ac:dyDescent="0.2">
      <c r="A27" s="114"/>
    </row>
  </sheetData>
  <sheetProtection password="F577" sheet="1" objects="1" scenarios="1" selectLockedCells="1"/>
  <mergeCells count="1">
    <mergeCell ref="B4:C4"/>
  </mergeCells>
  <pageMargins left="0.70866141732283472" right="0.70866141732283472" top="0.78740157480314965" bottom="0.78740157480314965" header="0.31496062992125984" footer="0.31496062992125984"/>
  <pageSetup paperSize="9" scale="120" orientation="portrait" verticalDpi="0" r:id="rId1"/>
  <headerFooter>
    <oddFooter>&amp;LUmsatzkostenverfahren  © 2018 Runa KG&amp;Cwww.runa.at&amp;R&amp;D</oddFooter>
  </headerFooter>
  <ignoredErrors>
    <ignoredError sqref="E17"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Start</vt:lpstr>
      <vt:lpstr>Gesamtkosten</vt:lpstr>
      <vt:lpstr>KoRe-Tableau</vt:lpstr>
      <vt:lpstr>Umsatzkosten</vt:lpstr>
      <vt:lpstr>Gesamtkosten!Druckbereich</vt:lpstr>
      <vt:lpstr>'KoRe-Tableau'!Druckbereich</vt:lpstr>
      <vt:lpstr>Start!Druckbereich</vt:lpstr>
      <vt:lpstr>Umsatzkosten!Druckbereich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Chef</dc:creator>
  <cp:lastModifiedBy>Peter Runa</cp:lastModifiedBy>
  <cp:lastPrinted>2018-10-10T16:46:06Z</cp:lastPrinted>
  <dcterms:created xsi:type="dcterms:W3CDTF">2018-10-04T09:40:52Z</dcterms:created>
  <dcterms:modified xsi:type="dcterms:W3CDTF">2018-10-10T16:48:18Z</dcterms:modified>
</cp:coreProperties>
</file>